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35" windowHeight="93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47" i="1"/>
  <c r="G48"/>
  <c r="D48"/>
  <c r="F48"/>
  <c r="C49"/>
  <c r="D47"/>
  <c r="F47"/>
  <c r="B49"/>
  <c r="J2"/>
  <c r="D46"/>
  <c r="F46"/>
  <c r="G46"/>
  <c r="D45"/>
  <c r="F45"/>
  <c r="G45"/>
  <c r="D44"/>
  <c r="F44"/>
  <c r="G44"/>
  <c r="D43"/>
  <c r="F43"/>
  <c r="G43"/>
  <c r="D42"/>
  <c r="F42"/>
  <c r="G41" s="1"/>
  <c r="G42"/>
  <c r="L2"/>
  <c r="D41"/>
  <c r="F41"/>
  <c r="G40" s="1"/>
  <c r="D40"/>
  <c r="F40"/>
  <c r="G39" s="1"/>
  <c r="D39"/>
  <c r="F39"/>
  <c r="D3"/>
  <c r="D49" s="1"/>
  <c r="D4"/>
  <c r="F4"/>
  <c r="G3" s="1"/>
  <c r="D5"/>
  <c r="F5"/>
  <c r="G4" s="1"/>
  <c r="D6"/>
  <c r="F6"/>
  <c r="G5" s="1"/>
  <c r="D7"/>
  <c r="F7"/>
  <c r="G6" s="1"/>
  <c r="D8"/>
  <c r="F8"/>
  <c r="G7" s="1"/>
  <c r="D9"/>
  <c r="F9"/>
  <c r="G8" s="1"/>
  <c r="D10"/>
  <c r="F10"/>
  <c r="G9" s="1"/>
  <c r="D11"/>
  <c r="F11"/>
  <c r="G10" s="1"/>
  <c r="D12"/>
  <c r="F12"/>
  <c r="G11" s="1"/>
  <c r="D13"/>
  <c r="F13"/>
  <c r="G12" s="1"/>
  <c r="D14"/>
  <c r="F14"/>
  <c r="G13" s="1"/>
  <c r="D15"/>
  <c r="F15"/>
  <c r="G14" s="1"/>
  <c r="D16"/>
  <c r="F16"/>
  <c r="G15" s="1"/>
  <c r="D17"/>
  <c r="F17"/>
  <c r="G16" s="1"/>
  <c r="D18"/>
  <c r="F18"/>
  <c r="G17" s="1"/>
  <c r="D19"/>
  <c r="F19"/>
  <c r="G18" s="1"/>
  <c r="D20"/>
  <c r="F20"/>
  <c r="G19" s="1"/>
  <c r="D21"/>
  <c r="F21"/>
  <c r="G20" s="1"/>
  <c r="D22"/>
  <c r="F22"/>
  <c r="G21" s="1"/>
  <c r="D23"/>
  <c r="F23"/>
  <c r="G22" s="1"/>
  <c r="D24"/>
  <c r="F24"/>
  <c r="G23" s="1"/>
  <c r="D25"/>
  <c r="F25"/>
  <c r="G24" s="1"/>
  <c r="D26"/>
  <c r="F26"/>
  <c r="G25" s="1"/>
  <c r="D27"/>
  <c r="F27"/>
  <c r="G26" s="1"/>
  <c r="D28"/>
  <c r="F28"/>
  <c r="G27" s="1"/>
  <c r="D29"/>
  <c r="F29"/>
  <c r="G28" s="1"/>
  <c r="D30"/>
  <c r="F30"/>
  <c r="G29" s="1"/>
  <c r="D31"/>
  <c r="F31"/>
  <c r="G30" s="1"/>
  <c r="D32"/>
  <c r="F32"/>
  <c r="G31" s="1"/>
  <c r="D33"/>
  <c r="F33"/>
  <c r="G32" s="1"/>
  <c r="D34"/>
  <c r="F34"/>
  <c r="G33" s="1"/>
  <c r="D35"/>
  <c r="F35"/>
  <c r="G34" s="1"/>
  <c r="D36"/>
  <c r="F36"/>
  <c r="G35" s="1"/>
  <c r="D37"/>
  <c r="F37"/>
  <c r="G36" s="1"/>
  <c r="D38"/>
  <c r="F38"/>
  <c r="G37" s="1"/>
  <c r="G38"/>
  <c r="F49" l="1"/>
  <c r="I2"/>
  <c r="K2"/>
  <c r="G49" l="1"/>
</calcChain>
</file>

<file path=xl/sharedStrings.xml><?xml version="1.0" encoding="utf-8"?>
<sst xmlns="http://schemas.openxmlformats.org/spreadsheetml/2006/main" count="59" uniqueCount="23">
  <si>
    <t>Gas Mileage Worksheet</t>
  </si>
  <si>
    <t>Date</t>
  </si>
  <si>
    <t>Price Per Gallon</t>
  </si>
  <si>
    <t>Gallons Purchased</t>
  </si>
  <si>
    <t>Total Fuel Cost</t>
  </si>
  <si>
    <t>Current ODO Reading</t>
  </si>
  <si>
    <t>MPG</t>
  </si>
  <si>
    <t>Miles Travelled</t>
  </si>
  <si>
    <t>Fuel Brand</t>
  </si>
  <si>
    <t>Costco</t>
  </si>
  <si>
    <t>Overall AVG MPG:</t>
  </si>
  <si>
    <t>BP</t>
  </si>
  <si>
    <t>Shell</t>
  </si>
  <si>
    <t>Exxon</t>
  </si>
  <si>
    <t>Average Price:</t>
  </si>
  <si>
    <t>Total Cost:</t>
  </si>
  <si>
    <t>Total Fuel Purchased</t>
  </si>
  <si>
    <t>Pure</t>
  </si>
  <si>
    <t>Hot Spot</t>
  </si>
  <si>
    <t>-----</t>
  </si>
  <si>
    <t>Texaco</t>
  </si>
  <si>
    <t>Hess</t>
  </si>
  <si>
    <t>Total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</si>
</sst>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"/>
    <numFmt numFmtId="166" formatCode="&quot;$&quot;#,##0.00"/>
    <numFmt numFmtId="167" formatCode="&quot;$&quot;#,##0.000"/>
  </numFmts>
  <fonts count="4">
    <font>
      <sz val="10"/>
      <name val="Arial"/>
    </font>
    <font>
      <sz val="10"/>
      <name val="Arial"/>
      <family val="2"/>
    </font>
    <font>
      <sz val="16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/>
    <xf numFmtId="164" fontId="0" fillId="0" borderId="0" xfId="0" applyNumberFormat="1"/>
    <xf numFmtId="14" fontId="0" fillId="0" borderId="0" xfId="0" applyNumberFormat="1"/>
    <xf numFmtId="3" fontId="0" fillId="0" borderId="0" xfId="0" applyNumberFormat="1"/>
    <xf numFmtId="1" fontId="0" fillId="0" borderId="0" xfId="0" applyNumberFormat="1"/>
    <xf numFmtId="165" fontId="0" fillId="0" borderId="0" xfId="0" applyNumberFormat="1"/>
    <xf numFmtId="14" fontId="0" fillId="0" borderId="0" xfId="0" applyNumberFormat="1" applyBorder="1"/>
    <xf numFmtId="164" fontId="0" fillId="0" borderId="0" xfId="0" applyNumberFormat="1" applyBorder="1"/>
    <xf numFmtId="3" fontId="0" fillId="0" borderId="0" xfId="0" applyNumberFormat="1" applyBorder="1"/>
    <xf numFmtId="1" fontId="0" fillId="0" borderId="0" xfId="0" applyNumberFormat="1" applyBorder="1"/>
    <xf numFmtId="165" fontId="0" fillId="0" borderId="0" xfId="0" applyNumberFormat="1" applyBorder="1"/>
    <xf numFmtId="0" fontId="3" fillId="0" borderId="0" xfId="0" applyFont="1" applyBorder="1"/>
    <xf numFmtId="166" fontId="0" fillId="0" borderId="0" xfId="0" applyNumberFormat="1"/>
    <xf numFmtId="166" fontId="0" fillId="0" borderId="0" xfId="0" applyNumberFormat="1" applyBorder="1"/>
    <xf numFmtId="0" fontId="1" fillId="0" borderId="0" xfId="0" applyFont="1" applyBorder="1"/>
    <xf numFmtId="0" fontId="1" fillId="0" borderId="0" xfId="0" applyFont="1"/>
    <xf numFmtId="165" fontId="1" fillId="0" borderId="0" xfId="0" quotePrefix="1" applyNumberFormat="1" applyFont="1"/>
    <xf numFmtId="14" fontId="1" fillId="0" borderId="0" xfId="0" applyNumberFormat="1" applyFont="1"/>
    <xf numFmtId="0" fontId="0" fillId="0" borderId="0" xfId="0" applyBorder="1"/>
    <xf numFmtId="0" fontId="2" fillId="0" borderId="0" xfId="0" applyFont="1" applyAlignment="1">
      <alignment horizontal="center"/>
    </xf>
    <xf numFmtId="167" fontId="0" fillId="0" borderId="0" xfId="0" applyNumberFormat="1"/>
    <xf numFmtId="167" fontId="0" fillId="0" borderId="0" xfId="0" applyNumberFormat="1" applyBorder="1"/>
    <xf numFmtId="1" fontId="1" fillId="0" borderId="0" xfId="0" quotePrefix="1" applyNumberFormat="1" applyFont="1" applyAlignment="1">
      <alignment horizontal="right"/>
    </xf>
  </cellXfs>
  <cellStyles count="1">
    <cellStyle name="Normal" xfId="0" builtinId="0"/>
  </cellStyles>
  <dxfs count="21">
    <dxf>
      <border diagonalUp="0" diagonalDown="0" outline="0">
        <left/>
        <right/>
        <top/>
        <bottom/>
      </border>
    </dxf>
    <dxf>
      <numFmt numFmtId="164" formatCode="0.000"/>
    </dxf>
    <dxf>
      <numFmt numFmtId="1" formatCode="0"/>
    </dxf>
    <dxf>
      <numFmt numFmtId="3" formatCode="#,##0"/>
      <border diagonalUp="0" diagonalDown="0" outline="0">
        <left/>
        <right/>
        <top/>
        <bottom/>
      </border>
    </dxf>
    <dxf>
      <numFmt numFmtId="166" formatCode="&quot;$&quot;#,##0.00"/>
    </dxf>
    <dxf>
      <numFmt numFmtId="164" formatCode="0.000"/>
      <border diagonalUp="0" diagonalDown="0" outline="0">
        <left/>
        <right/>
        <top/>
        <bottom/>
      </border>
    </dxf>
    <dxf>
      <numFmt numFmtId="167" formatCode="&quot;$&quot;#,##0.000"/>
      <border diagonalUp="0" diagonalDown="0" outline="0">
        <left/>
        <right/>
        <top/>
        <bottom/>
      </border>
    </dxf>
    <dxf>
      <numFmt numFmtId="19" formatCode="m/d/yyyy"/>
      <border diagonalUp="0" diagonalDown="0" outline="0">
        <left/>
        <right/>
        <top/>
        <bottom/>
      </border>
    </dxf>
    <dxf>
      <numFmt numFmtId="167" formatCode="&quot;$&quot;#,##0.000"/>
    </dxf>
    <dxf>
      <numFmt numFmtId="164" formatCode="0.000"/>
    </dxf>
    <dxf>
      <numFmt numFmtId="166" formatCode="&quot;$&quot;#,##0.00"/>
    </dxf>
    <dxf>
      <numFmt numFmtId="164" formatCode="0.000"/>
    </dxf>
    <dxf>
      <numFmt numFmtId="165" formatCode="0.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numFmt numFmtId="165" formatCode="0.0000"/>
    </dxf>
    <dxf>
      <numFmt numFmtId="1" formatCode="0"/>
    </dxf>
    <dxf>
      <numFmt numFmtId="3" formatCode="#,##0"/>
    </dxf>
    <dxf>
      <numFmt numFmtId="166" formatCode="&quot;$&quot;#,##0.00"/>
    </dxf>
    <dxf>
      <numFmt numFmtId="164" formatCode="0.000"/>
    </dxf>
    <dxf>
      <numFmt numFmtId="19" formatCode="m/d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2:H49" totalsRowCount="1" headerRowDxfId="20">
  <autoFilter ref="A2:H48"/>
  <tableColumns count="8">
    <tableColumn id="1" name="Date" totalsRowLabel="Total" dataDxfId="19" totalsRowDxfId="7"/>
    <tableColumn id="2" name="Price Per Gallon" totalsRowFunction="average" dataDxfId="8" totalsRowDxfId="6"/>
    <tableColumn id="3" name="Gallons Purchased" totalsRowFunction="custom" dataDxfId="18" totalsRowDxfId="5">
      <totalsRowFormula>SUM(C3:C48)</totalsRowFormula>
    </tableColumn>
    <tableColumn id="4" name="Total Fuel Cost" totalsRowFunction="custom" dataDxfId="17" totalsRowDxfId="4">
      <calculatedColumnFormula>B3*C3</calculatedColumnFormula>
      <totalsRowFormula>SUM(D3:D48)</totalsRowFormula>
    </tableColumn>
    <tableColumn id="5" name="Current ODO Reading" dataDxfId="16" totalsRowDxfId="3"/>
    <tableColumn id="6" name="Miles Travelled" totalsRowFunction="custom" dataDxfId="15" totalsRowDxfId="2">
      <calculatedColumnFormula>IF(E3=0,0, E3-E2)</calculatedColumnFormula>
      <totalsRowFormula>AVERAGE(F3:F48)</totalsRowFormula>
    </tableColumn>
    <tableColumn id="7" name="MPG" totalsRowFunction="custom" dataDxfId="14" totalsRowDxfId="1">
      <calculatedColumnFormula>IF(C4=0,0,F4/C4)</calculatedColumnFormula>
      <totalsRowFormula>SUM(G3:G48)/MAX(1,COUNT(G3:G48)-COUNTIF(G3:G48,0))</totalsRowFormula>
    </tableColumn>
    <tableColumn id="9" name="Fuel Brand" totalsRowDxfId="0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I1:L2" totalsRowShown="0" headerRowDxfId="13">
  <autoFilter ref="I1:L2"/>
  <tableColumns count="4">
    <tableColumn id="1" name="Overall AVG MPG:" dataDxfId="12">
      <calculatedColumnFormula>AVERAGE(G3:G45)</calculatedColumnFormula>
    </tableColumn>
    <tableColumn id="2" name="Average Price:" dataDxfId="11">
      <calculatedColumnFormula>AVERAGE(B3:B46)</calculatedColumnFormula>
    </tableColumn>
    <tableColumn id="3" name="Total Cost:" dataDxfId="10">
      <calculatedColumnFormula>SUM(D3:D52)</calculatedColumnFormula>
    </tableColumn>
    <tableColumn id="4" name="Total Fuel Purchased" dataDxfId="9">
      <calculatedColumnFormula>SUM(C3:C52)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9"/>
  <sheetViews>
    <sheetView tabSelected="1" topLeftCell="A7" workbookViewId="0">
      <selection activeCell="G48" sqref="G48"/>
    </sheetView>
  </sheetViews>
  <sheetFormatPr defaultRowHeight="12.75"/>
  <cols>
    <col min="1" max="1" width="11.140625" customWidth="1"/>
    <col min="2" max="2" width="17.7109375" customWidth="1"/>
    <col min="3" max="3" width="20" customWidth="1"/>
    <col min="4" max="4" width="17.7109375" customWidth="1"/>
    <col min="5" max="5" width="22.85546875" customWidth="1"/>
    <col min="6" max="6" width="17.28515625" customWidth="1"/>
    <col min="7" max="7" width="11.140625" bestFit="1" customWidth="1"/>
    <col min="8" max="8" width="14.28515625" customWidth="1"/>
    <col min="9" max="9" width="18.7109375" customWidth="1"/>
    <col min="10" max="10" width="15.85546875" customWidth="1"/>
    <col min="11" max="11" width="13.7109375" customWidth="1"/>
    <col min="12" max="12" width="21.42578125" customWidth="1"/>
  </cols>
  <sheetData>
    <row r="1" spans="1:12" ht="20.25">
      <c r="A1" s="20" t="s">
        <v>0</v>
      </c>
      <c r="B1" s="20"/>
      <c r="C1" s="20"/>
      <c r="D1" s="20"/>
      <c r="E1" s="20"/>
      <c r="F1" s="20"/>
      <c r="G1" s="20"/>
      <c r="H1" s="20"/>
      <c r="I1" s="1" t="s">
        <v>10</v>
      </c>
      <c r="J1" s="16" t="s">
        <v>14</v>
      </c>
      <c r="K1" s="16" t="s">
        <v>15</v>
      </c>
      <c r="L1" s="16" t="s">
        <v>16</v>
      </c>
    </row>
    <row r="2" spans="1:12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7</v>
      </c>
      <c r="G2" s="1" t="s">
        <v>6</v>
      </c>
      <c r="H2" s="1" t="s">
        <v>8</v>
      </c>
      <c r="I2" s="6">
        <f>AVERAGE(G3:G45)</f>
        <v>27.896696472482791</v>
      </c>
      <c r="J2" s="2">
        <f>AVERAGE(B3:B46)</f>
        <v>2.8694772727272722</v>
      </c>
      <c r="K2" s="13">
        <f>SUM(D3:D52)</f>
        <v>3401.0572299999999</v>
      </c>
      <c r="L2" s="2">
        <f>SUM(C3:C52)</f>
        <v>1186.404</v>
      </c>
    </row>
    <row r="3" spans="1:12">
      <c r="A3" s="3">
        <v>39215</v>
      </c>
      <c r="B3" s="21">
        <v>2.8490000000000002</v>
      </c>
      <c r="C3" s="2">
        <v>13.714</v>
      </c>
      <c r="D3" s="13">
        <f t="shared" ref="D3:D38" si="0">B3*C3</f>
        <v>39.071186000000004</v>
      </c>
      <c r="E3" s="4">
        <v>192655</v>
      </c>
      <c r="F3" s="23" t="s">
        <v>19</v>
      </c>
      <c r="G3" s="17">
        <f t="shared" ref="G3:G24" si="1">IF(C4=0,0,F4/C4)</f>
        <v>28.178746928746932</v>
      </c>
      <c r="H3" s="1" t="s">
        <v>9</v>
      </c>
    </row>
    <row r="4" spans="1:12">
      <c r="A4" s="3">
        <v>39222</v>
      </c>
      <c r="B4" s="21">
        <v>3.0489999999999999</v>
      </c>
      <c r="C4" s="2">
        <v>13.023999999999999</v>
      </c>
      <c r="D4" s="13">
        <f t="shared" si="0"/>
        <v>39.710175999999997</v>
      </c>
      <c r="E4" s="4">
        <v>193022</v>
      </c>
      <c r="F4" s="5">
        <f t="shared" ref="F4:F38" si="2">IF(E4=0,0, E4-E3)</f>
        <v>367</v>
      </c>
      <c r="G4" s="6">
        <f t="shared" si="1"/>
        <v>28.751595225583664</v>
      </c>
      <c r="H4" s="1" t="s">
        <v>9</v>
      </c>
    </row>
    <row r="5" spans="1:12">
      <c r="A5" s="3">
        <v>39227</v>
      </c>
      <c r="B5" s="21">
        <v>3.0590000000000002</v>
      </c>
      <c r="C5" s="2">
        <v>13.321</v>
      </c>
      <c r="D5" s="13">
        <f t="shared" si="0"/>
        <v>40.748939</v>
      </c>
      <c r="E5" s="4">
        <v>193405</v>
      </c>
      <c r="F5" s="5">
        <f t="shared" si="2"/>
        <v>383</v>
      </c>
      <c r="G5" s="6">
        <f t="shared" si="1"/>
        <v>26.79668304668305</v>
      </c>
      <c r="H5" s="1" t="s">
        <v>11</v>
      </c>
    </row>
    <row r="6" spans="1:12">
      <c r="A6" s="3">
        <v>39232</v>
      </c>
      <c r="B6" s="21">
        <v>3.0489999999999999</v>
      </c>
      <c r="C6" s="2">
        <v>13.023999999999999</v>
      </c>
      <c r="D6" s="13">
        <f t="shared" si="0"/>
        <v>39.710175999999997</v>
      </c>
      <c r="E6" s="4">
        <v>193754</v>
      </c>
      <c r="F6" s="5">
        <f t="shared" si="2"/>
        <v>349</v>
      </c>
      <c r="G6" s="6">
        <f t="shared" si="1"/>
        <v>30.199559905910917</v>
      </c>
      <c r="H6" s="1" t="s">
        <v>11</v>
      </c>
    </row>
    <row r="7" spans="1:12">
      <c r="A7" s="7">
        <v>39240</v>
      </c>
      <c r="B7" s="22">
        <v>3.0390000000000001</v>
      </c>
      <c r="C7" s="8">
        <v>13.179</v>
      </c>
      <c r="D7" s="14">
        <f t="shared" si="0"/>
        <v>40.050981</v>
      </c>
      <c r="E7" s="9">
        <v>194152</v>
      </c>
      <c r="F7" s="10">
        <f t="shared" si="2"/>
        <v>398</v>
      </c>
      <c r="G7" s="11">
        <f t="shared" si="1"/>
        <v>28.921811866449282</v>
      </c>
      <c r="H7" s="12" t="s">
        <v>12</v>
      </c>
    </row>
    <row r="8" spans="1:12">
      <c r="A8" s="7">
        <v>39248</v>
      </c>
      <c r="B8" s="22">
        <v>2.9990000000000001</v>
      </c>
      <c r="C8" s="8">
        <v>14.106999999999999</v>
      </c>
      <c r="D8" s="14">
        <f t="shared" si="0"/>
        <v>42.306893000000002</v>
      </c>
      <c r="E8" s="9">
        <v>194560</v>
      </c>
      <c r="F8" s="10">
        <f t="shared" si="2"/>
        <v>408</v>
      </c>
      <c r="G8" s="11">
        <f t="shared" si="1"/>
        <v>26.32902901224216</v>
      </c>
      <c r="H8" s="15" t="s">
        <v>12</v>
      </c>
    </row>
    <row r="9" spans="1:12">
      <c r="A9" s="7">
        <v>39257</v>
      </c>
      <c r="B9" s="22">
        <v>2.8889999999999998</v>
      </c>
      <c r="C9" s="8">
        <v>11.926</v>
      </c>
      <c r="D9" s="14">
        <f t="shared" si="0"/>
        <v>34.454214</v>
      </c>
      <c r="E9" s="9">
        <v>194874</v>
      </c>
      <c r="F9" s="10">
        <f t="shared" si="2"/>
        <v>314</v>
      </c>
      <c r="G9" s="11">
        <f t="shared" si="1"/>
        <v>27.627302275189599</v>
      </c>
      <c r="H9" s="15" t="s">
        <v>13</v>
      </c>
    </row>
    <row r="10" spans="1:12">
      <c r="A10" s="7">
        <v>39262</v>
      </c>
      <c r="B10" s="22">
        <v>2.7989999999999999</v>
      </c>
      <c r="C10" s="8">
        <v>11.076000000000001</v>
      </c>
      <c r="D10" s="14">
        <f t="shared" si="0"/>
        <v>31.001723999999999</v>
      </c>
      <c r="E10" s="9">
        <v>195180</v>
      </c>
      <c r="F10" s="10">
        <f t="shared" si="2"/>
        <v>306</v>
      </c>
      <c r="G10" s="11">
        <f t="shared" si="1"/>
        <v>32.602118003025716</v>
      </c>
      <c r="H10" s="15" t="s">
        <v>9</v>
      </c>
    </row>
    <row r="11" spans="1:12">
      <c r="A11" s="7">
        <v>39263</v>
      </c>
      <c r="B11" s="22">
        <v>2.7989999999999999</v>
      </c>
      <c r="C11" s="8">
        <v>13.22</v>
      </c>
      <c r="D11" s="14">
        <f t="shared" si="0"/>
        <v>37.002780000000001</v>
      </c>
      <c r="E11" s="9">
        <v>195611</v>
      </c>
      <c r="F11" s="10">
        <f t="shared" si="2"/>
        <v>431</v>
      </c>
      <c r="G11" s="11">
        <f t="shared" si="1"/>
        <v>30.610687022900763</v>
      </c>
      <c r="H11" s="15" t="s">
        <v>12</v>
      </c>
    </row>
    <row r="12" spans="1:12">
      <c r="A12" s="7">
        <v>39265</v>
      </c>
      <c r="B12" s="22">
        <v>2.9390000000000001</v>
      </c>
      <c r="C12" s="8">
        <v>13.1</v>
      </c>
      <c r="D12" s="14">
        <f t="shared" si="0"/>
        <v>38.500900000000001</v>
      </c>
      <c r="E12" s="9">
        <v>196012</v>
      </c>
      <c r="F12" s="10">
        <f t="shared" si="2"/>
        <v>401</v>
      </c>
      <c r="G12" s="11">
        <f t="shared" si="1"/>
        <v>28.684145639845482</v>
      </c>
      <c r="H12" s="15" t="s">
        <v>12</v>
      </c>
    </row>
    <row r="13" spans="1:12">
      <c r="A13" s="3">
        <v>39274</v>
      </c>
      <c r="B13" s="21">
        <v>2.9590000000000001</v>
      </c>
      <c r="C13" s="2">
        <v>12.167</v>
      </c>
      <c r="D13" s="13">
        <f t="shared" si="0"/>
        <v>36.002153</v>
      </c>
      <c r="E13" s="4">
        <v>196361</v>
      </c>
      <c r="F13" s="5">
        <f t="shared" si="2"/>
        <v>349</v>
      </c>
      <c r="G13" s="6">
        <f t="shared" si="1"/>
        <v>28.674322212407418</v>
      </c>
      <c r="H13" s="16" t="s">
        <v>11</v>
      </c>
    </row>
    <row r="14" spans="1:12">
      <c r="A14" s="3">
        <v>39279</v>
      </c>
      <c r="B14" s="21">
        <v>2.9390000000000001</v>
      </c>
      <c r="C14" s="2">
        <v>14.717000000000001</v>
      </c>
      <c r="D14" s="13">
        <f t="shared" si="0"/>
        <v>43.253263000000004</v>
      </c>
      <c r="E14" s="4">
        <v>196783</v>
      </c>
      <c r="F14" s="5">
        <f t="shared" si="2"/>
        <v>422</v>
      </c>
      <c r="G14" s="6">
        <f t="shared" si="1"/>
        <v>32.709602552944588</v>
      </c>
      <c r="H14" s="16" t="s">
        <v>12</v>
      </c>
    </row>
    <row r="15" spans="1:12">
      <c r="A15" s="3">
        <v>39281</v>
      </c>
      <c r="B15" s="21">
        <v>2.7989999999999999</v>
      </c>
      <c r="C15" s="2">
        <v>13.788</v>
      </c>
      <c r="D15" s="13">
        <f t="shared" si="0"/>
        <v>38.592612000000003</v>
      </c>
      <c r="E15" s="4">
        <v>197234</v>
      </c>
      <c r="F15" s="5">
        <f t="shared" si="2"/>
        <v>451</v>
      </c>
      <c r="G15" s="6">
        <f t="shared" si="1"/>
        <v>32.217507465032213</v>
      </c>
      <c r="H15" s="16" t="s">
        <v>12</v>
      </c>
    </row>
    <row r="16" spans="1:12">
      <c r="A16" s="3">
        <v>39285</v>
      </c>
      <c r="B16" s="21">
        <v>2.919</v>
      </c>
      <c r="C16" s="2">
        <v>12.726000000000001</v>
      </c>
      <c r="D16" s="13">
        <f t="shared" si="0"/>
        <v>37.147194000000006</v>
      </c>
      <c r="E16" s="4">
        <v>197644</v>
      </c>
      <c r="F16" s="5">
        <f t="shared" si="2"/>
        <v>410</v>
      </c>
      <c r="G16" s="6">
        <f t="shared" si="1"/>
        <v>29.665707327872482</v>
      </c>
      <c r="H16" s="16" t="s">
        <v>11</v>
      </c>
    </row>
    <row r="17" spans="1:8">
      <c r="A17" s="3">
        <v>39295</v>
      </c>
      <c r="B17" s="21">
        <v>2.879</v>
      </c>
      <c r="C17" s="2">
        <v>13.551</v>
      </c>
      <c r="D17" s="13">
        <f t="shared" si="0"/>
        <v>39.013328999999999</v>
      </c>
      <c r="E17" s="4">
        <v>198046</v>
      </c>
      <c r="F17" s="5">
        <f t="shared" si="2"/>
        <v>402</v>
      </c>
      <c r="G17" s="6">
        <f t="shared" si="1"/>
        <v>26.862759810910184</v>
      </c>
      <c r="H17" s="16" t="s">
        <v>12</v>
      </c>
    </row>
    <row r="18" spans="1:8">
      <c r="A18" s="7">
        <v>39304</v>
      </c>
      <c r="B18" s="22">
        <v>2.84</v>
      </c>
      <c r="C18" s="8">
        <v>13.327</v>
      </c>
      <c r="D18" s="14">
        <f t="shared" si="0"/>
        <v>37.848679999999995</v>
      </c>
      <c r="E18" s="9">
        <v>198404</v>
      </c>
      <c r="F18" s="10">
        <f t="shared" si="2"/>
        <v>358</v>
      </c>
      <c r="G18" s="11">
        <f t="shared" si="1"/>
        <v>27.249683143219265</v>
      </c>
      <c r="H18" s="15" t="s">
        <v>11</v>
      </c>
    </row>
    <row r="19" spans="1:8">
      <c r="A19" s="7">
        <v>39311</v>
      </c>
      <c r="B19" s="22">
        <v>2.6589999999999998</v>
      </c>
      <c r="C19" s="8">
        <v>14.202</v>
      </c>
      <c r="D19" s="14">
        <f t="shared" si="0"/>
        <v>37.763117999999999</v>
      </c>
      <c r="E19" s="9">
        <v>198791</v>
      </c>
      <c r="F19" s="10">
        <f t="shared" si="2"/>
        <v>387</v>
      </c>
      <c r="G19" s="11">
        <f t="shared" si="1"/>
        <v>30.326484660849985</v>
      </c>
      <c r="H19" s="15" t="s">
        <v>11</v>
      </c>
    </row>
    <row r="20" spans="1:8">
      <c r="A20" s="7">
        <v>39313</v>
      </c>
      <c r="B20" s="22">
        <v>2.6389999999999998</v>
      </c>
      <c r="C20" s="8">
        <v>14.212</v>
      </c>
      <c r="D20" s="14">
        <f t="shared" si="0"/>
        <v>37.505467999999993</v>
      </c>
      <c r="E20" s="9">
        <v>199222</v>
      </c>
      <c r="F20" s="10">
        <f t="shared" si="2"/>
        <v>431</v>
      </c>
      <c r="G20" s="11">
        <f t="shared" si="1"/>
        <v>31.114327062228654</v>
      </c>
      <c r="H20" s="15" t="s">
        <v>12</v>
      </c>
    </row>
    <row r="21" spans="1:8">
      <c r="A21" s="3">
        <v>39315</v>
      </c>
      <c r="B21" s="21">
        <v>2.6589999999999998</v>
      </c>
      <c r="C21" s="2">
        <v>13.82</v>
      </c>
      <c r="D21" s="13">
        <f t="shared" si="0"/>
        <v>36.74738</v>
      </c>
      <c r="E21" s="4">
        <v>199652</v>
      </c>
      <c r="F21" s="5">
        <f t="shared" si="2"/>
        <v>430</v>
      </c>
      <c r="G21" s="6">
        <f t="shared" si="1"/>
        <v>25.916177363838834</v>
      </c>
      <c r="H21" s="16" t="s">
        <v>12</v>
      </c>
    </row>
    <row r="22" spans="1:8">
      <c r="A22" s="7">
        <v>39320</v>
      </c>
      <c r="B22" s="22">
        <v>2.649</v>
      </c>
      <c r="C22" s="8">
        <v>14.817</v>
      </c>
      <c r="D22" s="14">
        <f t="shared" si="0"/>
        <v>39.250233000000001</v>
      </c>
      <c r="E22" s="9">
        <v>200036</v>
      </c>
      <c r="F22" s="10">
        <f t="shared" si="2"/>
        <v>384</v>
      </c>
      <c r="G22" s="11">
        <f t="shared" si="1"/>
        <v>24.424879295654645</v>
      </c>
      <c r="H22" s="15" t="s">
        <v>11</v>
      </c>
    </row>
    <row r="23" spans="1:8">
      <c r="A23" s="7">
        <v>39329</v>
      </c>
      <c r="B23" s="22">
        <v>2.6389999999999998</v>
      </c>
      <c r="C23" s="8">
        <v>14.084</v>
      </c>
      <c r="D23" s="14">
        <f t="shared" si="0"/>
        <v>37.167675999999993</v>
      </c>
      <c r="E23" s="9">
        <v>200380</v>
      </c>
      <c r="F23" s="10">
        <f t="shared" si="2"/>
        <v>344</v>
      </c>
      <c r="G23" s="11">
        <f t="shared" si="1"/>
        <v>26.578073089700997</v>
      </c>
      <c r="H23" s="15" t="s">
        <v>11</v>
      </c>
    </row>
    <row r="24" spans="1:8">
      <c r="A24" s="7">
        <v>39337</v>
      </c>
      <c r="B24" s="22">
        <v>2.6890000000000001</v>
      </c>
      <c r="C24" s="8">
        <v>14.448</v>
      </c>
      <c r="D24" s="14">
        <f t="shared" si="0"/>
        <v>38.850672000000003</v>
      </c>
      <c r="E24" s="9">
        <v>200764</v>
      </c>
      <c r="F24" s="10">
        <f t="shared" si="2"/>
        <v>384</v>
      </c>
      <c r="G24" s="11">
        <f t="shared" si="1"/>
        <v>25.684931506849313</v>
      </c>
      <c r="H24" s="15" t="s">
        <v>11</v>
      </c>
    </row>
    <row r="25" spans="1:8">
      <c r="A25" s="7">
        <v>39344</v>
      </c>
      <c r="B25" s="22">
        <v>2.7290000000000001</v>
      </c>
      <c r="C25" s="8">
        <v>14.016</v>
      </c>
      <c r="D25" s="14">
        <f t="shared" si="0"/>
        <v>38.249664000000003</v>
      </c>
      <c r="E25" s="9">
        <v>201124</v>
      </c>
      <c r="F25" s="10">
        <f t="shared" si="2"/>
        <v>360</v>
      </c>
      <c r="G25" s="11">
        <f t="shared" ref="G25:G38" si="3">IF(C26=0,0,F26/C26)</f>
        <v>25.930903628745359</v>
      </c>
      <c r="H25" s="15" t="s">
        <v>12</v>
      </c>
    </row>
    <row r="26" spans="1:8">
      <c r="A26" s="3">
        <v>39353</v>
      </c>
      <c r="B26" s="21">
        <v>2.7490000000000001</v>
      </c>
      <c r="C26" s="2">
        <v>12.648999999999999</v>
      </c>
      <c r="D26" s="13">
        <f t="shared" si="0"/>
        <v>34.772100999999999</v>
      </c>
      <c r="E26" s="4">
        <v>201452</v>
      </c>
      <c r="F26" s="5">
        <f t="shared" si="2"/>
        <v>328</v>
      </c>
      <c r="G26" s="6">
        <f t="shared" si="3"/>
        <v>25.219384931615149</v>
      </c>
      <c r="H26" s="16" t="s">
        <v>11</v>
      </c>
    </row>
    <row r="27" spans="1:8">
      <c r="A27" s="3">
        <v>39363</v>
      </c>
      <c r="B27" s="21">
        <v>2.7189999999999999</v>
      </c>
      <c r="C27" s="2">
        <v>12.648999999999999</v>
      </c>
      <c r="D27" s="13">
        <f t="shared" si="0"/>
        <v>34.392630999999994</v>
      </c>
      <c r="E27" s="4">
        <v>201771</v>
      </c>
      <c r="F27" s="5">
        <f t="shared" si="2"/>
        <v>319</v>
      </c>
      <c r="G27" s="6">
        <f t="shared" si="3"/>
        <v>26.863715783343039</v>
      </c>
      <c r="H27" s="16" t="s">
        <v>12</v>
      </c>
    </row>
    <row r="28" spans="1:8">
      <c r="A28" s="3">
        <v>39370</v>
      </c>
      <c r="B28" s="21">
        <v>2.7189999999999999</v>
      </c>
      <c r="C28" s="2">
        <v>13.736000000000001</v>
      </c>
      <c r="D28" s="13">
        <f t="shared" si="0"/>
        <v>37.348184000000003</v>
      </c>
      <c r="E28" s="4">
        <v>202140</v>
      </c>
      <c r="F28" s="5">
        <f t="shared" si="2"/>
        <v>369</v>
      </c>
      <c r="G28" s="6">
        <f t="shared" si="3"/>
        <v>27.890965294365603</v>
      </c>
      <c r="H28" s="16" t="s">
        <v>12</v>
      </c>
    </row>
    <row r="29" spans="1:8">
      <c r="A29" s="18">
        <v>39378</v>
      </c>
      <c r="B29" s="21">
        <v>2.7189999999999999</v>
      </c>
      <c r="C29" s="2">
        <v>14.234</v>
      </c>
      <c r="D29" s="13">
        <f t="shared" si="0"/>
        <v>38.702245999999995</v>
      </c>
      <c r="E29" s="4">
        <v>202537</v>
      </c>
      <c r="F29" s="5">
        <f t="shared" si="2"/>
        <v>397</v>
      </c>
      <c r="G29" s="6">
        <f t="shared" si="3"/>
        <v>26.000854822624305</v>
      </c>
      <c r="H29" s="16" t="s">
        <v>12</v>
      </c>
    </row>
    <row r="30" spans="1:8">
      <c r="A30" s="3">
        <v>39385</v>
      </c>
      <c r="B30" s="21">
        <v>2.7890000000000001</v>
      </c>
      <c r="C30" s="2">
        <v>14.038</v>
      </c>
      <c r="D30" s="13">
        <f t="shared" si="0"/>
        <v>39.151982000000004</v>
      </c>
      <c r="E30" s="4">
        <v>202902</v>
      </c>
      <c r="F30" s="5">
        <f t="shared" si="2"/>
        <v>365</v>
      </c>
      <c r="G30" s="6">
        <f t="shared" si="3"/>
        <v>26.681412870671181</v>
      </c>
      <c r="H30" s="16" t="s">
        <v>17</v>
      </c>
    </row>
    <row r="31" spans="1:8">
      <c r="A31" s="3">
        <v>39392</v>
      </c>
      <c r="B31" s="21">
        <v>2.8490000000000002</v>
      </c>
      <c r="C31" s="2">
        <v>14.467000000000001</v>
      </c>
      <c r="D31" s="13">
        <f t="shared" si="0"/>
        <v>41.216483000000004</v>
      </c>
      <c r="E31" s="4">
        <v>203288</v>
      </c>
      <c r="F31" s="5">
        <f t="shared" si="2"/>
        <v>386</v>
      </c>
      <c r="G31" s="6">
        <f t="shared" si="3"/>
        <v>27.549782313896227</v>
      </c>
      <c r="H31" s="16" t="s">
        <v>12</v>
      </c>
    </row>
    <row r="32" spans="1:8">
      <c r="A32" s="3">
        <v>39400</v>
      </c>
      <c r="B32" s="21">
        <v>3.0590000000000002</v>
      </c>
      <c r="C32" s="2">
        <v>14.010999999999999</v>
      </c>
      <c r="D32" s="13">
        <f t="shared" si="0"/>
        <v>42.859648999999997</v>
      </c>
      <c r="E32" s="4">
        <v>203674</v>
      </c>
      <c r="F32" s="5">
        <f t="shared" si="2"/>
        <v>386</v>
      </c>
      <c r="G32" s="6">
        <f t="shared" si="3"/>
        <v>28.304895550948814</v>
      </c>
      <c r="H32" s="16" t="s">
        <v>12</v>
      </c>
    </row>
    <row r="33" spans="1:8">
      <c r="A33" s="3">
        <v>39406</v>
      </c>
      <c r="B33" s="21">
        <v>2.9990000000000001</v>
      </c>
      <c r="C33" s="2">
        <v>12.542</v>
      </c>
      <c r="D33" s="13">
        <f t="shared" si="0"/>
        <v>37.613458000000001</v>
      </c>
      <c r="E33" s="4">
        <v>204029</v>
      </c>
      <c r="F33" s="5">
        <f t="shared" si="2"/>
        <v>355</v>
      </c>
      <c r="G33" s="6">
        <f t="shared" si="3"/>
        <v>26.453208739865328</v>
      </c>
      <c r="H33" s="16" t="s">
        <v>12</v>
      </c>
    </row>
    <row r="34" spans="1:8">
      <c r="A34" s="3">
        <v>39419</v>
      </c>
      <c r="B34" s="21">
        <v>2.9889999999999999</v>
      </c>
      <c r="C34" s="2">
        <v>14.554</v>
      </c>
      <c r="D34" s="13">
        <f t="shared" si="0"/>
        <v>43.501905999999998</v>
      </c>
      <c r="E34" s="4">
        <v>204414</v>
      </c>
      <c r="F34" s="5">
        <f t="shared" si="2"/>
        <v>385</v>
      </c>
      <c r="G34" s="6">
        <f t="shared" si="3"/>
        <v>28.103877623621489</v>
      </c>
      <c r="H34" s="16" t="s">
        <v>12</v>
      </c>
    </row>
    <row r="35" spans="1:8">
      <c r="A35" s="3">
        <v>39428</v>
      </c>
      <c r="B35" s="21">
        <v>2.9790000000000001</v>
      </c>
      <c r="C35" s="2">
        <v>14.055</v>
      </c>
      <c r="D35" s="13">
        <f t="shared" si="0"/>
        <v>41.869844999999998</v>
      </c>
      <c r="E35" s="4">
        <v>204809</v>
      </c>
      <c r="F35" s="5">
        <f t="shared" si="2"/>
        <v>395</v>
      </c>
      <c r="G35" s="6">
        <f t="shared" si="3"/>
        <v>27.781607610643871</v>
      </c>
      <c r="H35" s="16" t="s">
        <v>12</v>
      </c>
    </row>
    <row r="36" spans="1:8">
      <c r="A36" s="3">
        <v>39432</v>
      </c>
      <c r="B36" s="21">
        <v>2.629</v>
      </c>
      <c r="C36" s="2">
        <v>14.506</v>
      </c>
      <c r="D36" s="13">
        <f t="shared" si="0"/>
        <v>38.136274</v>
      </c>
      <c r="E36" s="4">
        <v>205212</v>
      </c>
      <c r="F36" s="5">
        <f t="shared" si="2"/>
        <v>403</v>
      </c>
      <c r="G36" s="6">
        <f t="shared" si="3"/>
        <v>29.05674015178894</v>
      </c>
      <c r="H36" s="16" t="s">
        <v>18</v>
      </c>
    </row>
    <row r="37" spans="1:8">
      <c r="A37" s="7">
        <v>39434</v>
      </c>
      <c r="B37" s="22">
        <v>2.819</v>
      </c>
      <c r="C37" s="8">
        <v>13.835000000000001</v>
      </c>
      <c r="D37" s="14">
        <f t="shared" si="0"/>
        <v>39.000865000000005</v>
      </c>
      <c r="E37" s="9">
        <v>205614</v>
      </c>
      <c r="F37" s="10">
        <f t="shared" si="2"/>
        <v>402</v>
      </c>
      <c r="G37" s="11">
        <f t="shared" si="3"/>
        <v>30.021493447965057</v>
      </c>
      <c r="H37" s="15" t="s">
        <v>11</v>
      </c>
    </row>
    <row r="38" spans="1:8">
      <c r="A38" s="7">
        <v>39437</v>
      </c>
      <c r="B38" s="22">
        <v>2.9489999999999998</v>
      </c>
      <c r="C38" s="8">
        <v>14.423</v>
      </c>
      <c r="D38" s="14">
        <f t="shared" si="0"/>
        <v>42.533426999999996</v>
      </c>
      <c r="E38" s="9">
        <v>206047</v>
      </c>
      <c r="F38" s="10">
        <f t="shared" si="2"/>
        <v>433</v>
      </c>
      <c r="G38" s="11">
        <f t="shared" si="3"/>
        <v>25.603254769921435</v>
      </c>
      <c r="H38" s="15" t="s">
        <v>12</v>
      </c>
    </row>
    <row r="39" spans="1:8">
      <c r="A39" s="7">
        <v>39450</v>
      </c>
      <c r="B39" s="22">
        <v>2.9990000000000001</v>
      </c>
      <c r="C39" s="8">
        <v>14.256</v>
      </c>
      <c r="D39" s="14">
        <f t="shared" ref="D39:D46" si="4">B39*C39</f>
        <v>42.753744000000005</v>
      </c>
      <c r="E39" s="9">
        <v>206412</v>
      </c>
      <c r="F39" s="10">
        <f t="shared" ref="F39:F46" si="5">IF(E39=0,0, E39-E38)</f>
        <v>365</v>
      </c>
      <c r="G39" s="11">
        <f t="shared" ref="G39:G45" si="6">IF(C40=0,0,F40/C40)</f>
        <v>27.370181707595226</v>
      </c>
      <c r="H39" s="19" t="s">
        <v>11</v>
      </c>
    </row>
    <row r="40" spans="1:8">
      <c r="A40" s="7">
        <v>39458</v>
      </c>
      <c r="B40" s="22">
        <v>2.9990000000000001</v>
      </c>
      <c r="C40" s="8">
        <v>13.153</v>
      </c>
      <c r="D40" s="14">
        <f t="shared" si="4"/>
        <v>39.445847000000001</v>
      </c>
      <c r="E40" s="9">
        <v>206772</v>
      </c>
      <c r="F40" s="10">
        <f t="shared" si="5"/>
        <v>360</v>
      </c>
      <c r="G40" s="11">
        <f t="shared" si="6"/>
        <v>25.499077336017447</v>
      </c>
      <c r="H40" s="19" t="s">
        <v>20</v>
      </c>
    </row>
    <row r="41" spans="1:8">
      <c r="A41" s="7">
        <v>39468</v>
      </c>
      <c r="B41" s="22">
        <v>2.9990000000000001</v>
      </c>
      <c r="C41" s="8">
        <v>11.922000000000001</v>
      </c>
      <c r="D41" s="14">
        <f t="shared" si="4"/>
        <v>35.754078</v>
      </c>
      <c r="E41" s="9">
        <v>207076</v>
      </c>
      <c r="F41" s="10">
        <f t="shared" si="5"/>
        <v>304</v>
      </c>
      <c r="G41" s="11">
        <f t="shared" si="6"/>
        <v>26.599730256256557</v>
      </c>
      <c r="H41" s="19" t="s">
        <v>11</v>
      </c>
    </row>
    <row r="42" spans="1:8">
      <c r="A42" s="7">
        <v>39476</v>
      </c>
      <c r="B42" s="22">
        <v>2.9289999999999998</v>
      </c>
      <c r="C42" s="8">
        <v>13.346</v>
      </c>
      <c r="D42" s="14">
        <f t="shared" si="4"/>
        <v>39.090433999999995</v>
      </c>
      <c r="E42" s="9">
        <v>207431</v>
      </c>
      <c r="F42" s="10">
        <f t="shared" si="5"/>
        <v>355</v>
      </c>
      <c r="G42" s="11">
        <f t="shared" si="6"/>
        <v>25.719438563475261</v>
      </c>
      <c r="H42" s="19" t="s">
        <v>21</v>
      </c>
    </row>
    <row r="43" spans="1:8">
      <c r="A43" s="7">
        <v>39481</v>
      </c>
      <c r="B43" s="22">
        <v>2.9990000000000001</v>
      </c>
      <c r="C43" s="8">
        <v>12.753</v>
      </c>
      <c r="D43" s="14">
        <f t="shared" si="4"/>
        <v>38.246247000000004</v>
      </c>
      <c r="E43" s="9">
        <v>207759</v>
      </c>
      <c r="F43" s="10">
        <f t="shared" si="5"/>
        <v>328</v>
      </c>
      <c r="G43" s="11">
        <f t="shared" si="6"/>
        <v>27.661795407098118</v>
      </c>
      <c r="H43" s="19" t="s">
        <v>12</v>
      </c>
    </row>
    <row r="44" spans="1:8">
      <c r="A44" s="7">
        <v>39485</v>
      </c>
      <c r="B44" s="22">
        <v>2.9790000000000001</v>
      </c>
      <c r="C44" s="8">
        <v>11.496</v>
      </c>
      <c r="D44" s="14">
        <f t="shared" si="4"/>
        <v>34.246584000000006</v>
      </c>
      <c r="E44" s="9">
        <v>208077</v>
      </c>
      <c r="F44" s="10">
        <f t="shared" si="5"/>
        <v>318</v>
      </c>
      <c r="G44" s="11">
        <f t="shared" si="6"/>
        <v>28.550724637681157</v>
      </c>
      <c r="H44" s="19" t="s">
        <v>11</v>
      </c>
    </row>
    <row r="45" spans="1:8">
      <c r="A45" s="7">
        <v>39487</v>
      </c>
      <c r="B45" s="22">
        <v>2.9889999999999999</v>
      </c>
      <c r="C45" s="8">
        <v>13.8</v>
      </c>
      <c r="D45" s="14">
        <f t="shared" si="4"/>
        <v>41.248199999999997</v>
      </c>
      <c r="E45" s="9">
        <v>208471</v>
      </c>
      <c r="F45" s="10">
        <f t="shared" si="5"/>
        <v>394</v>
      </c>
      <c r="G45" s="11">
        <f t="shared" si="6"/>
        <v>26.568768450533646</v>
      </c>
      <c r="H45" s="19" t="s">
        <v>11</v>
      </c>
    </row>
    <row r="46" spans="1:8">
      <c r="A46" s="7">
        <v>39493</v>
      </c>
      <c r="B46" s="22">
        <v>2.9289999999999998</v>
      </c>
      <c r="C46" s="8">
        <v>13.211</v>
      </c>
      <c r="D46" s="14">
        <f t="shared" si="4"/>
        <v>38.695019000000002</v>
      </c>
      <c r="E46" s="9">
        <v>208822</v>
      </c>
      <c r="F46" s="10">
        <f t="shared" si="5"/>
        <v>351</v>
      </c>
      <c r="G46" s="11">
        <f>IF(C48=0,0,F48/C48)</f>
        <v>0</v>
      </c>
      <c r="H46" s="19" t="s">
        <v>21</v>
      </c>
    </row>
    <row r="47" spans="1:8">
      <c r="A47" s="7"/>
      <c r="B47" s="22"/>
      <c r="C47" s="8"/>
      <c r="D47" s="14">
        <f>B47*C47</f>
        <v>0</v>
      </c>
      <c r="E47" s="9"/>
      <c r="F47" s="10">
        <f>IF(E47=0,0, E47-E46)</f>
        <v>0</v>
      </c>
      <c r="G47" s="11">
        <f>IF(C48=0,0,F48/C48)</f>
        <v>0</v>
      </c>
      <c r="H47" s="19"/>
    </row>
    <row r="48" spans="1:8">
      <c r="A48" s="7"/>
      <c r="B48" s="22"/>
      <c r="C48" s="8"/>
      <c r="D48" s="14">
        <f>B48*C48</f>
        <v>0</v>
      </c>
      <c r="E48" s="9"/>
      <c r="F48" s="10">
        <f>IF(E48=0,0, E48-E47)</f>
        <v>0</v>
      </c>
      <c r="G48" s="11">
        <f>IF(C49=0,0,F49/C49)</f>
        <v>0.60563967529891449</v>
      </c>
      <c r="H48" s="19"/>
    </row>
    <row r="49" spans="1:8">
      <c r="A49" s="7" t="s">
        <v>22</v>
      </c>
      <c r="B49" s="22">
        <f>SUBTOTAL(101,[Price Per Gallon])</f>
        <v>2.8694772727272722</v>
      </c>
      <c r="C49" s="8">
        <f>SUM(C3:C48)</f>
        <v>593.202</v>
      </c>
      <c r="D49" s="13">
        <f>SUM(D3:D48)</f>
        <v>1700.5286149999999</v>
      </c>
      <c r="E49" s="9"/>
      <c r="F49" s="5">
        <f>AVERAGE(F3:F48)</f>
        <v>359.26666666666665</v>
      </c>
      <c r="G49" s="2">
        <f>SUM(G3:G48)/MAX(1,COUNT(G3:G48)-COUNTIF(G3:G48,0))</f>
        <v>27.276445181637708</v>
      </c>
      <c r="H49" s="19"/>
    </row>
  </sheetData>
  <mergeCells count="1">
    <mergeCell ref="A1:H1"/>
  </mergeCells>
  <pageMargins left="0.75" right="0.75" top="1" bottom="1" header="0.5" footer="0.5"/>
  <pageSetup orientation="portrait" horizontalDpi="300" verticalDpi="0" r:id="rId1"/>
  <headerFooter alignWithMargins="0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gcrogers</cp:lastModifiedBy>
  <dcterms:created xsi:type="dcterms:W3CDTF">1996-10-14T23:33:28Z</dcterms:created>
  <dcterms:modified xsi:type="dcterms:W3CDTF">2008-02-28T17:39:17Z</dcterms:modified>
</cp:coreProperties>
</file>